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675"/>
  </bookViews>
  <sheets>
    <sheet name="2024年度项目计划清单（项目库）" sheetId="11" r:id="rId1"/>
  </sheets>
  <definedNames>
    <definedName name="_xlnm._FilterDatabase" localSheetId="0" hidden="1">'2024年度项目计划清单（项目库）'!$A$3:$V$27</definedName>
    <definedName name="_xlnm.Print_Titles" localSheetId="0">'2024年度项目计划清单（项目库）'!$3:$4</definedName>
  </definedNames>
  <calcPr calcId="144525" concurrentCalc="0"/>
</workbook>
</file>

<file path=xl/sharedStrings.xml><?xml version="1.0" encoding="utf-8"?>
<sst xmlns="http://schemas.openxmlformats.org/spreadsheetml/2006/main" count="169" uniqueCount="116">
  <si>
    <t>附件.1</t>
  </si>
  <si>
    <t xml:space="preserve">  云龙县2024年第二批衔接乡村振兴资金分配表</t>
  </si>
  <si>
    <t>单位：万元</t>
  </si>
  <si>
    <t>序号</t>
  </si>
  <si>
    <t>项目名称</t>
  </si>
  <si>
    <t>项目类别</t>
  </si>
  <si>
    <t>建设性质（新建/续建）</t>
  </si>
  <si>
    <t>项目实施地点（到乡镇、村、组）</t>
  </si>
  <si>
    <t>项目组织实施单位（乡镇人民政府/县级部门）</t>
  </si>
  <si>
    <t>项目行业主管部门（县级部门）</t>
  </si>
  <si>
    <t>项目概要及建设主要内容</t>
  </si>
  <si>
    <t>概算投资及资金构成（万元）</t>
  </si>
  <si>
    <t>安排资金{万元）</t>
  </si>
  <si>
    <t>备注</t>
  </si>
  <si>
    <t>总投资</t>
  </si>
  <si>
    <t>经济效益</t>
  </si>
  <si>
    <t>社会效益</t>
  </si>
  <si>
    <t>生态效益</t>
  </si>
  <si>
    <t>覆盖脱贫村（个）</t>
  </si>
  <si>
    <t>受益总人口</t>
  </si>
  <si>
    <t>受益脱贫人口、监测对象</t>
  </si>
  <si>
    <t>1.衔接资金</t>
  </si>
  <si>
    <t>2.上海帮扶资金</t>
  </si>
  <si>
    <t>调整收回第一批</t>
  </si>
  <si>
    <t>收回第一批中央衔接540万，大财农〔2024〕23号省级衔接2544万，共计3084万。</t>
  </si>
  <si>
    <t>合计</t>
  </si>
  <si>
    <t>——</t>
  </si>
  <si>
    <t>60个</t>
  </si>
  <si>
    <t>一、产业发展类项目</t>
  </si>
  <si>
    <t>34个</t>
  </si>
  <si>
    <t>云龙县肉牛、火腿园区建设项目</t>
  </si>
  <si>
    <t>生产项目—养殖业基地</t>
  </si>
  <si>
    <t>新建</t>
  </si>
  <si>
    <t>云龙县</t>
  </si>
  <si>
    <t>云龙县农业农村局</t>
  </si>
  <si>
    <t>新建6个肉牛养殖厂共计钢结构肉牛养殖房6900平方米及配套粪污处理设施、2个青储饲料加工厂、1个盐泥肉、香肠、萨拉米等500吨肉生产线，开展“诺邓黑猪”扩繁养殖项目，对“云龙牛”、“诺邓火腿”、“诺邓黑猪”等地理标志和区域公共品牌进一步打造。项目实施形成的经营性资产归属关坪乡新荣村、检槽乡文兴村、团结乡团结村、苗尾乡苗尾村、苗尾乡水井村、漕涧镇早竹社区、长新乡丰胜村、民建乡坡脚村、漕涧镇大坪村、白石镇白石村，每年可收益150万元。通过项目实施有利于全县肉牛、诺邓黑猪、火腿产业发展，促进从事相关产业群众增收。</t>
  </si>
  <si>
    <t>关坪乡高原特色农产品种植及加工建设项目</t>
  </si>
  <si>
    <t>加工流通项目—加工业</t>
  </si>
  <si>
    <t>关坪乡新荣村松源村民小组</t>
  </si>
  <si>
    <t>关坪乡人民政府</t>
  </si>
  <si>
    <t>由新型经营主体经营运营，新建厂房500㎡，主要进行肉牛、生猪等饲料加工；项目建成后能形成固定资产的以村集体经济固定资产形式出租给企业经营，获得的不低于3.5%的租金作为村集体经济收入，巩固全乡脱贫户904户3745人，巩固脱贫攻坚成果衔接乡村振兴。</t>
  </si>
  <si>
    <t>中央衔接150万</t>
  </si>
  <si>
    <t>关坪乡白芸豆高原农特产品集散中心建设项目</t>
  </si>
  <si>
    <t>关坪乡</t>
  </si>
  <si>
    <t>建设钢结构白芸豆等高原农特产品烘干晾晒、分拣包装、保鲜储藏等车间400㎡，新建高原农特产品集散展销中心200㎡，以及配套场地硬化、水、电、路等设施，配套全自动白芸豆分拣包装设施。项目建成后资产权属归关坪村、自新村，以经营性资产出租给新型经营主体运营，每年收益不低于12万，同时经营主体通过订单收购直接带动320户（脱贫户90户）发展白芸豆种植。</t>
  </si>
  <si>
    <t>中央衔接279万，省级衔接31万元</t>
  </si>
  <si>
    <t>苗尾乡澜沧江峡谷农文旅融合水上旅游基地建设项目</t>
  </si>
  <si>
    <t>生产项目—休闲农业与乡村旅游</t>
  </si>
  <si>
    <t>早阳村</t>
  </si>
  <si>
    <t>苗尾乡人民政府</t>
  </si>
  <si>
    <t>云龙县文化和旅游局、民族宗教事务局</t>
  </si>
  <si>
    <t>新建水上钓棚8座，钓棚内部设置厨房、卫生间、卧室等功能设施，满足钓友垂钓期间的日常生活需求，每座投资25万元。形成的固定资产以入股的方式交由大理建龙建设工程有限公司运营，实现年收益率不低于12万元（收益率6%）。形成资产归村集体所有，由早阳村负责管理，收益用于监测对象、脱贫群众增收和公益设施建设维护。</t>
  </si>
  <si>
    <t>省级衔接少数民族发展</t>
  </si>
  <si>
    <t>诺邓镇福堂社区产业提升项目</t>
  </si>
  <si>
    <t>生产项目—种植业基地</t>
  </si>
  <si>
    <t>诺邓镇福堂社区</t>
  </si>
  <si>
    <t>诺邓镇人民政府</t>
  </si>
  <si>
    <t>拟对福堂社区原有食用菌种植基地、蔬菜种植基地、福堂仓储物流园区等产业项目进一步提升，计划修建护堤850米（浆砌石支砌）；田间生产道路C30砼路面3.2公里（平均宽度4.5米）；排水沟（0.4米x0.4米）800米。</t>
  </si>
  <si>
    <t>省级衔接易地搬迁后扶64万</t>
  </si>
  <si>
    <t>宝丰乡贡菜加工厂建设项目</t>
  </si>
  <si>
    <t>改建</t>
  </si>
  <si>
    <t>宝丰乡</t>
  </si>
  <si>
    <t>宝丰乡人民政府</t>
  </si>
  <si>
    <t>1.对原有约1500㎡厂房进行改造（包括室内场地等），按照贡菜加工需要，改建出一个贡菜加工厂；2.对原有基础设施进行改造并新建部分基础设施，包括加工用水、排水、挡墙、屋顶、通风、消防设施等。以上两项共计投入资金200.00万元。形成的固定资产归宝丰村、福利村集体所有，建成后租赁给经营主体使用，年收益不低于6%，收益主要用于村内基础设施提升或鼓励群众发展产业、文化活动等，项目惠及人口1258户2811人，其中脱贫人口93户329人，监测户22户75人。</t>
  </si>
  <si>
    <t>收回第一批中央衔接140万，下达省级衔接发展新型集体经济140万</t>
  </si>
  <si>
    <t>云龙县农灌沟修复项目</t>
  </si>
  <si>
    <t>配套设施项目—小型农田水利设施建设</t>
  </si>
  <si>
    <t>灌溉沟修复17公里，覆盖农田1800亩。通过项目实施能有效解决灌溉用水，惠及农户628户2284人。</t>
  </si>
  <si>
    <t>云龙县经营主体联农带农奖补项目</t>
  </si>
  <si>
    <t>金融保险配套—其他</t>
  </si>
  <si>
    <t>云龙县乡村振兴局</t>
  </si>
  <si>
    <t>对在云龙境内通过订单收购、解决用工、收益分红、土地流转等方式，单一主体联带县属农村30户以上增收的农业企业和合作社，根据云龙县经营主体联农带农奖补办法予以奖补。</t>
  </si>
  <si>
    <r>
      <rPr>
        <sz val="11"/>
        <rFont val="宋体"/>
        <charset val="134"/>
      </rPr>
      <t>诺邓镇</t>
    </r>
    <r>
      <rPr>
        <sz val="11"/>
        <color theme="1"/>
        <rFont val="宋体"/>
        <charset val="134"/>
      </rPr>
      <t>易地安置点</t>
    </r>
    <r>
      <rPr>
        <sz val="11"/>
        <rFont val="宋体"/>
        <charset val="134"/>
      </rPr>
      <t>福堂社区仓储物流园区配套设施建设项目</t>
    </r>
  </si>
  <si>
    <t>配套设施项目—产业园</t>
  </si>
  <si>
    <r>
      <t>在诺邓镇</t>
    </r>
    <r>
      <rPr>
        <sz val="11"/>
        <color theme="1"/>
        <rFont val="宋体"/>
        <charset val="134"/>
      </rPr>
      <t>易地安置点</t>
    </r>
    <r>
      <rPr>
        <sz val="11"/>
        <rFont val="宋体"/>
        <charset val="134"/>
      </rPr>
      <t>福堂社区投入700万元，</t>
    </r>
    <r>
      <rPr>
        <sz val="11"/>
        <color theme="1"/>
        <rFont val="宋体"/>
        <charset val="134"/>
      </rPr>
      <t>实施仓储物流园区配套设施建设项目。建设内容：</t>
    </r>
    <r>
      <rPr>
        <sz val="11"/>
        <rFont val="宋体"/>
        <charset val="134"/>
      </rPr>
      <t>1.铺筑沥青路面16500平方米（面层4厘米+2.5厘米）路长2200米，路宽7.5米,投资220万元；2.铺筑水泥稳定层4950立方米（厚度0.3米）,投资173万元；</t>
    </r>
    <r>
      <rPr>
        <sz val="11"/>
        <color theme="1"/>
        <rFont val="宋体"/>
        <charset val="134"/>
      </rPr>
      <t>3.跨箐桥梁一座（桥长约30米）,投资160万元</t>
    </r>
    <r>
      <rPr>
        <sz val="11"/>
        <rFont val="宋体"/>
        <charset val="134"/>
      </rPr>
      <t>。4.临河防护挡墙1560立方米,投资82万元;排水沟1200米,投资18万元；5.安全防护栏800米及相关配套设施,投资47万元。项目建成后，将提升福堂产业物流园区产业基础设施条件，连通大漾云高速公路解决福堂物流园区生产运输需求。预计项目惠及农户4858户14661人，其中脱贫人口1475户4643人。</t>
    </r>
  </si>
  <si>
    <t>民建乡坡脚村生态鱼养殖基地建设项目</t>
  </si>
  <si>
    <t>生产项目—水产养殖业发展</t>
  </si>
  <si>
    <t>民建乡坡脚村</t>
  </si>
  <si>
    <t>民建乡人民政府</t>
  </si>
  <si>
    <r>
      <rPr>
        <sz val="11"/>
        <rFont val="宋体"/>
        <charset val="134"/>
      </rPr>
      <t>在民建乡坡脚村投入480万元，实施生态鱼养殖基地建设项目。建设内容为：1. 新建取水坝一座150立方米，源头池一座50立方米；过滤池一座50立方米，净水池一座100立方米；200PE引水管道2800米；应急供水池一座400立方米，投入120万元；2. 建防洪防汛挡墙330立方米，投入20万元；3. 养殖圆形鱼池10个、方形鱼池15个，防护栏建设800米，养殖水面积2800平方米，投入150万元；4.渔场内部供排水管道1800米及供排水防护设施，投入70万元；5. 渔场供电设施设备1项含200KVA变压器一套、低压供配电设备建设，投入40万元；6.尾水池建设一座30立方米，投入10万元；7.场内道路硬化硬化2000平方米，投入40万元；8.新建生产辅助用房200平方米及附属设施，投入30万元。项目建成后，资产归民建乡坡脚村、布麻村、只嘎村集体所有，资产租赁给经营主体使用，</t>
    </r>
    <r>
      <rPr>
        <sz val="11"/>
        <color theme="1"/>
        <rFont val="宋体"/>
        <charset val="134"/>
      </rPr>
      <t>每年按协议收取租金</t>
    </r>
    <r>
      <rPr>
        <sz val="11"/>
        <rFont val="宋体"/>
        <charset val="134"/>
      </rPr>
      <t>，收益用于产权村巩固拓展脱贫攻坚成果和产业发展、公益事业等。预计项目惠及农户1262户4246人，其中脱贫户296户819人。</t>
    </r>
  </si>
  <si>
    <t>省级衔接少数民族发展资金</t>
  </si>
  <si>
    <t>二、就业帮扶类项目</t>
  </si>
  <si>
    <t>2个</t>
  </si>
  <si>
    <t>云龙县2024年外出务工一次性交通补助</t>
  </si>
  <si>
    <t>务工补助—交通费补助</t>
  </si>
  <si>
    <t>云龙县人力资源和社会保障局</t>
  </si>
  <si>
    <t>对外出务工且稳定就业3个月以上的脱贫人口（含监测帮扶对象）按照跨省务工每人1000元的标准给予一次性交通补助，每年补助一次，计划补助2000人。</t>
  </si>
  <si>
    <t>三、乡村建设类项目</t>
  </si>
  <si>
    <t>21个</t>
  </si>
  <si>
    <t>云龙县2024年防止返贫安全饮水项目</t>
  </si>
  <si>
    <t>农村基础设施—农村供水保障</t>
  </si>
  <si>
    <t>扩建</t>
  </si>
  <si>
    <t>云龙县水务局</t>
  </si>
  <si>
    <t>对全县排查新发现有季节性饮水安全风险的96个农村饮水安全点位巩固提升保障，主要建设截水墙、沉沙过滤池112座，蓄水池126座，输水管线252km，配水管网596km及水表、水龙头和闸阀等附属设施。</t>
  </si>
  <si>
    <t>2024年云龙县农村人居环境提升以工代赈项目</t>
  </si>
  <si>
    <t>人居环境整治—村容村貌提升</t>
  </si>
  <si>
    <t>在诺邓镇永安村、石门社区、果朗村，检槽乡清朗村、清文村、文兴村，白石镇白石村，功果桥镇民主村，漕涧镇漕涧社区，民建乡布麻村、坡脚村、岔花村、只嘎村，宝丰乡宝丰村等村补齐农村基础设施必要短板，提升农村人居环境。通过以工代赈方式实施，促进当地群众就便就近务工增收。</t>
  </si>
  <si>
    <t>诺邓镇2024年宜居宜业和美乡村示范建设项目</t>
  </si>
  <si>
    <t>诺邓镇杏林村、和平村</t>
  </si>
  <si>
    <t>（一）杏林片区主要建设内容：
1.村庄人居环境提升：红砂石板铺铺筑村内道路1800㎡、新建排水沟600m、污水收集支管1500米、公共场地硬化700㎡、实施人居环境提升60户；2.河道安全防护：河床修复500米（铺设块石1200m³、防护挡墙860m³、生态修复护坡1800㎡。（二）和平片区：1、村庄人居环境提升：修复村内古道2800㎡、新建排水沟600m、污水收集支管1200米、公共场地硬化1000㎡、新垃圾处理设施2套、实施实施人居环境提升70户；3、河道治理：防护挡墙650m³、通车桥涵2座、生态修复护坡3000㎡。</t>
  </si>
  <si>
    <t>检槽乡清朗村金海登片区民族团结进步示范项目</t>
  </si>
  <si>
    <t>少数民族特色村寨建设项目</t>
  </si>
  <si>
    <t>检槽乡清朗村金海登</t>
  </si>
  <si>
    <t>检槽乡人民政府</t>
  </si>
  <si>
    <t>云龙县民族宗教事务局</t>
  </si>
  <si>
    <t>新建胡蜂筑巢棚2间、新建胡蜂养殖棚5间、新建胡蜂培育大棚1间、新建物资储备大棚1间、新建胡蜂过冬室1间，新建大门1道，布设筑巢箱2000套，布设控王笼1320套，新建20m3水池4座，新建5m3水池2座，埋设φ32PE管4000m，埋设φ25PE管4000m，新建垃圾焚烧池2座。</t>
  </si>
  <si>
    <t>四、易地搬迁后扶类项目</t>
  </si>
  <si>
    <t>诺邓镇福堂安置点2024-2025年水、电、物管费补助项目</t>
  </si>
  <si>
    <t>易地搬迁后扶</t>
  </si>
  <si>
    <t>福堂社区</t>
  </si>
  <si>
    <t>云龙县发展和改革局</t>
  </si>
  <si>
    <t>485户水、电、物管费补助。</t>
  </si>
  <si>
    <t>省级衔接易地水电物业费减免</t>
  </si>
  <si>
    <t>六、工作经费</t>
  </si>
  <si>
    <t>项目管理费</t>
  </si>
  <si>
    <t>中央衔接111，省级衔接76</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</si>
</sst>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numFmt numFmtId="178" formatCode="0.0000_);[Red]\(0.0000\)"/>
    <numFmt numFmtId="179" formatCode="0_ "/>
    <numFmt numFmtId="180" formatCode="0_);[Red]\(0\)"/>
  </numFmts>
  <fonts count="38">
    <font>
      <sz val="12"/>
      <name val="宋体"/>
      <charset val="134"/>
    </font>
    <font>
      <sz val="11"/>
      <name val="宋体"/>
      <charset val="134"/>
      <scheme val="minor"/>
    </font>
    <font>
      <sz val="9"/>
      <color indexed="8"/>
      <name val="宋体"/>
      <charset val="134"/>
    </font>
    <font>
      <sz val="12"/>
      <name val="宋体"/>
      <charset val="134"/>
      <scheme val="minor"/>
    </font>
    <font>
      <sz val="11"/>
      <name val="宋体"/>
      <charset val="134"/>
    </font>
    <font>
      <sz val="11"/>
      <name val="方正仿宋_GBK"/>
      <charset val="134"/>
    </font>
    <font>
      <sz val="10"/>
      <color indexed="8"/>
      <name val="宋体"/>
      <charset val="134"/>
    </font>
    <font>
      <sz val="14"/>
      <name val="宋体"/>
      <charset val="134"/>
      <scheme val="major"/>
    </font>
    <font>
      <b/>
      <sz val="11"/>
      <name val="宋体"/>
      <charset val="134"/>
    </font>
    <font>
      <sz val="28"/>
      <color indexed="8"/>
      <name val="黑体"/>
      <charset val="134"/>
    </font>
    <font>
      <b/>
      <sz val="12"/>
      <name val="宋体"/>
      <charset val="134"/>
      <scheme val="minor"/>
    </font>
    <font>
      <b/>
      <sz val="11"/>
      <color rgb="FF000000"/>
      <name val="宋体"/>
      <charset val="134"/>
    </font>
    <font>
      <b/>
      <sz val="11"/>
      <color indexed="8"/>
      <name val="宋体"/>
      <charset val="134"/>
    </font>
    <font>
      <sz val="11"/>
      <color indexed="8"/>
      <name val="宋体"/>
      <charset val="134"/>
    </font>
    <font>
      <sz val="11"/>
      <color rgb="FF000000"/>
      <name val="宋体"/>
      <charset val="134"/>
    </font>
    <font>
      <b/>
      <sz val="12"/>
      <name val="宋体"/>
      <charset val="134"/>
    </font>
    <font>
      <b/>
      <sz val="12"/>
      <color rgb="FF000000"/>
      <name val="宋体"/>
      <charset val="134"/>
      <scheme val="minor"/>
    </font>
    <font>
      <sz val="10"/>
      <name val="宋体"/>
      <charset val="134"/>
      <scheme val="minor"/>
    </font>
    <font>
      <sz val="14"/>
      <name val="宋体"/>
      <charset val="134"/>
    </font>
    <font>
      <sz val="10"/>
      <name val="Arial"/>
      <charset val="0"/>
    </font>
    <font>
      <sz val="11"/>
      <color indexed="16"/>
      <name val="宋体"/>
      <charset val="134"/>
    </font>
    <font>
      <i/>
      <sz val="11"/>
      <color indexed="23"/>
      <name val="宋体"/>
      <charset val="134"/>
    </font>
    <font>
      <b/>
      <sz val="11"/>
      <color indexed="54"/>
      <name val="宋体"/>
      <charset val="134"/>
    </font>
    <font>
      <u/>
      <sz val="11"/>
      <color indexed="20"/>
      <name val="宋体"/>
      <charset val="134"/>
    </font>
    <font>
      <sz val="11"/>
      <color indexed="9"/>
      <name val="宋体"/>
      <charset val="134"/>
    </font>
    <font>
      <sz val="11"/>
      <color indexed="19"/>
      <name val="宋体"/>
      <charset val="134"/>
    </font>
    <font>
      <sz val="11"/>
      <color indexed="62"/>
      <name val="宋体"/>
      <charset val="134"/>
    </font>
    <font>
      <sz val="11"/>
      <color indexed="53"/>
      <name val="宋体"/>
      <charset val="134"/>
    </font>
    <font>
      <sz val="11"/>
      <color indexed="17"/>
      <name val="宋体"/>
      <charset val="134"/>
    </font>
    <font>
      <b/>
      <sz val="13"/>
      <color indexed="54"/>
      <name val="宋体"/>
      <charset val="134"/>
    </font>
    <font>
      <sz val="11"/>
      <color indexed="10"/>
      <name val="宋体"/>
      <charset val="134"/>
    </font>
    <font>
      <b/>
      <sz val="11"/>
      <color indexed="9"/>
      <name val="宋体"/>
      <charset val="134"/>
    </font>
    <font>
      <b/>
      <sz val="11"/>
      <color indexed="63"/>
      <name val="宋体"/>
      <charset val="134"/>
    </font>
    <font>
      <b/>
      <sz val="15"/>
      <color indexed="54"/>
      <name val="宋体"/>
      <charset val="134"/>
    </font>
    <font>
      <b/>
      <sz val="11"/>
      <color indexed="53"/>
      <name val="宋体"/>
      <charset val="134"/>
    </font>
    <font>
      <b/>
      <sz val="18"/>
      <color indexed="54"/>
      <name val="宋体"/>
      <charset val="134"/>
    </font>
    <font>
      <u/>
      <sz val="11"/>
      <color indexed="12"/>
      <name val="宋体"/>
      <charset val="134"/>
    </font>
    <font>
      <sz val="11"/>
      <color theme="1"/>
      <name val="宋体"/>
      <charset val="134"/>
    </font>
  </fonts>
  <fills count="22">
    <fill>
      <patternFill patternType="none"/>
    </fill>
    <fill>
      <patternFill patternType="gray125"/>
    </fill>
    <fill>
      <patternFill patternType="solid">
        <fgColor theme="4" tint="0.6"/>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24"/>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
      <patternFill patternType="solid">
        <fgColor indexed="54"/>
        <bgColor indexed="64"/>
      </patternFill>
    </fill>
    <fill>
      <patternFill patternType="solid">
        <fgColor indexed="48"/>
        <bgColor indexed="64"/>
      </patternFill>
    </fill>
    <fill>
      <patternFill patternType="solid">
        <fgColor indexed="51"/>
        <bgColor indexed="64"/>
      </patternFill>
    </fill>
    <fill>
      <patternFill patternType="solid">
        <fgColor indexed="26"/>
        <bgColor indexed="64"/>
      </patternFill>
    </fill>
    <fill>
      <patternFill patternType="solid">
        <fgColor indexed="27"/>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s>
  <cellStyleXfs count="75">
    <xf numFmtId="0" fontId="0" fillId="0" borderId="0">
      <alignment vertical="center"/>
    </xf>
    <xf numFmtId="0" fontId="0" fillId="0" borderId="0"/>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26"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11" applyNumberFormat="0" applyFont="0" applyAlignment="0" applyProtection="0">
      <alignment vertical="center"/>
    </xf>
    <xf numFmtId="0" fontId="0" fillId="0" borderId="0">
      <alignment vertical="center"/>
    </xf>
    <xf numFmtId="0" fontId="24" fillId="8" borderId="0" applyNumberFormat="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0" borderId="0" applyProtection="0">
      <alignment vertical="center"/>
    </xf>
    <xf numFmtId="0" fontId="3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8" applyNumberFormat="0" applyFill="0" applyAlignment="0" applyProtection="0">
      <alignment vertical="center"/>
    </xf>
    <xf numFmtId="0" fontId="29" fillId="0" borderId="8" applyNumberFormat="0" applyFill="0" applyAlignment="0" applyProtection="0">
      <alignment vertical="center"/>
    </xf>
    <xf numFmtId="0" fontId="24" fillId="9" borderId="0" applyNumberFormat="0" applyBorder="0" applyAlignment="0" applyProtection="0">
      <alignment vertical="center"/>
    </xf>
    <xf numFmtId="0" fontId="22" fillId="0" borderId="13" applyNumberFormat="0" applyFill="0" applyAlignment="0" applyProtection="0">
      <alignment vertical="center"/>
    </xf>
    <xf numFmtId="0" fontId="32" fillId="11" borderId="10" applyNumberFormat="0" applyAlignment="0" applyProtection="0">
      <alignment vertical="center"/>
    </xf>
    <xf numFmtId="0" fontId="19" fillId="0" borderId="0"/>
    <xf numFmtId="0" fontId="24" fillId="8" borderId="0" applyNumberFormat="0" applyBorder="0" applyAlignment="0" applyProtection="0">
      <alignment vertical="center"/>
    </xf>
    <xf numFmtId="0" fontId="34" fillId="11" borderId="6" applyNumberFormat="0" applyAlignment="0" applyProtection="0">
      <alignment vertical="center"/>
    </xf>
    <xf numFmtId="0" fontId="31" fillId="13" borderId="9" applyNumberFormat="0" applyAlignment="0" applyProtection="0">
      <alignment vertical="center"/>
    </xf>
    <xf numFmtId="0" fontId="13" fillId="12" borderId="0" applyNumberFormat="0" applyBorder="0" applyAlignment="0" applyProtection="0">
      <alignment vertical="center"/>
    </xf>
    <xf numFmtId="0" fontId="24" fillId="15" borderId="0" applyNumberFormat="0" applyBorder="0" applyAlignment="0" applyProtection="0">
      <alignment vertical="center"/>
    </xf>
    <xf numFmtId="0" fontId="27" fillId="0" borderId="7" applyNumberFormat="0" applyFill="0" applyAlignment="0" applyProtection="0">
      <alignment vertical="center"/>
    </xf>
    <xf numFmtId="0" fontId="12" fillId="0" borderId="12" applyNumberFormat="0" applyFill="0" applyAlignment="0" applyProtection="0">
      <alignment vertical="center"/>
    </xf>
    <xf numFmtId="0" fontId="28" fillId="12" borderId="0" applyNumberFormat="0" applyBorder="0" applyAlignment="0" applyProtection="0">
      <alignment vertical="center"/>
    </xf>
    <xf numFmtId="0" fontId="25" fillId="7" borderId="0" applyNumberFormat="0" applyBorder="0" applyAlignment="0" applyProtection="0">
      <alignment vertical="center"/>
    </xf>
    <xf numFmtId="0" fontId="13" fillId="14"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center"/>
    </xf>
    <xf numFmtId="0" fontId="13" fillId="20"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24" fillId="13" borderId="0" applyNumberFormat="0" applyBorder="0" applyAlignment="0" applyProtection="0">
      <alignment vertical="center"/>
    </xf>
    <xf numFmtId="0" fontId="19" fillId="0" borderId="0"/>
    <xf numFmtId="0" fontId="24" fillId="18" borderId="0" applyNumberFormat="0" applyBorder="0" applyAlignment="0" applyProtection="0">
      <alignment vertical="center"/>
    </xf>
    <xf numFmtId="0" fontId="13" fillId="19" borderId="0" applyNumberFormat="0" applyBorder="0" applyAlignment="0" applyProtection="0">
      <alignment vertical="center"/>
    </xf>
    <xf numFmtId="0" fontId="13" fillId="7" borderId="0" applyNumberFormat="0" applyBorder="0" applyAlignment="0" applyProtection="0">
      <alignment vertical="center"/>
    </xf>
    <xf numFmtId="0" fontId="24" fillId="16" borderId="0" applyNumberFormat="0" applyBorder="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24" fillId="10" borderId="0" applyNumberFormat="0" applyBorder="0" applyAlignment="0" applyProtection="0">
      <alignment vertical="center"/>
    </xf>
    <xf numFmtId="0" fontId="24" fillId="21" borderId="0" applyNumberFormat="0" applyBorder="0" applyAlignment="0" applyProtection="0">
      <alignment vertical="center"/>
    </xf>
    <xf numFmtId="0" fontId="0" fillId="0" borderId="0">
      <alignment vertical="center"/>
    </xf>
    <xf numFmtId="0" fontId="13" fillId="6" borderId="0" applyNumberFormat="0" applyBorder="0" applyAlignment="0" applyProtection="0">
      <alignment vertical="center"/>
    </xf>
    <xf numFmtId="0" fontId="24" fillId="6" borderId="0" applyNumberFormat="0" applyBorder="0" applyAlignment="0" applyProtection="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0" fillId="0" borderId="0">
      <alignment vertical="center"/>
    </xf>
    <xf numFmtId="0" fontId="19" fillId="0" borderId="0"/>
    <xf numFmtId="0" fontId="0" fillId="0" borderId="0"/>
  </cellStyleXfs>
  <cellXfs count="127">
    <xf numFmtId="0" fontId="0" fillId="0" borderId="0" xfId="0">
      <alignment vertical="center"/>
    </xf>
    <xf numFmtId="178" fontId="1" fillId="0" borderId="0" xfId="0" applyNumberFormat="1" applyFont="1" applyFill="1" applyBorder="1" applyProtection="1">
      <alignment vertical="center"/>
    </xf>
    <xf numFmtId="178" fontId="2" fillId="0" borderId="0" xfId="0" applyNumberFormat="1" applyFont="1" applyFill="1" applyBorder="1" applyProtection="1">
      <alignment vertical="center"/>
    </xf>
    <xf numFmtId="178" fontId="3" fillId="0" borderId="0" xfId="0" applyNumberFormat="1" applyFont="1" applyFill="1" applyBorder="1" applyAlignment="1" applyProtection="1">
      <alignment horizontal="center" vertical="center"/>
    </xf>
    <xf numFmtId="178" fontId="3" fillId="0" borderId="0" xfId="0" applyNumberFormat="1" applyFont="1" applyFill="1" applyBorder="1" applyAlignment="1">
      <alignment horizontal="center" vertical="center"/>
    </xf>
    <xf numFmtId="178" fontId="1" fillId="0" borderId="0" xfId="0" applyNumberFormat="1" applyFont="1" applyFill="1" applyBorder="1">
      <alignment vertical="center"/>
    </xf>
    <xf numFmtId="178" fontId="1" fillId="0" borderId="0" xfId="0" applyNumberFormat="1" applyFont="1" applyFill="1">
      <alignment vertical="center"/>
    </xf>
    <xf numFmtId="178" fontId="1" fillId="2" borderId="0" xfId="0" applyNumberFormat="1" applyFont="1" applyFill="1">
      <alignment vertical="center"/>
    </xf>
    <xf numFmtId="178" fontId="4" fillId="0" borderId="0" xfId="0" applyNumberFormat="1" applyFont="1" applyFill="1">
      <alignment vertical="center"/>
    </xf>
    <xf numFmtId="178" fontId="4" fillId="0" borderId="0" xfId="0" applyNumberFormat="1" applyFont="1" applyFill="1" applyBorder="1">
      <alignment vertical="center"/>
    </xf>
    <xf numFmtId="177" fontId="5" fillId="0" borderId="0" xfId="0" applyNumberFormat="1" applyFont="1" applyFill="1" applyBorder="1" applyAlignment="1">
      <alignment vertical="center"/>
    </xf>
    <xf numFmtId="176" fontId="4" fillId="0" borderId="0" xfId="0" applyNumberFormat="1" applyFont="1" applyFill="1" applyBorder="1">
      <alignment vertical="center"/>
    </xf>
    <xf numFmtId="178" fontId="2" fillId="0" borderId="0" xfId="0" applyNumberFormat="1" applyFont="1" applyFill="1" applyBorder="1">
      <alignment vertical="center"/>
    </xf>
    <xf numFmtId="0"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left" vertical="center" wrapText="1"/>
    </xf>
    <xf numFmtId="179" fontId="2" fillId="0" borderId="0" xfId="0" applyNumberFormat="1" applyFont="1" applyFill="1" applyBorder="1" applyAlignment="1">
      <alignment horizontal="center" vertical="center"/>
    </xf>
    <xf numFmtId="178" fontId="2" fillId="0" borderId="0" xfId="0" applyNumberFormat="1" applyFont="1" applyFill="1" applyBorder="1" applyAlignment="1">
      <alignment vertical="center" wrapText="1"/>
    </xf>
    <xf numFmtId="178" fontId="2" fillId="3" borderId="0" xfId="0" applyNumberFormat="1" applyFont="1" applyFill="1" applyBorder="1" applyAlignment="1">
      <alignment horizontal="center" vertical="center"/>
    </xf>
    <xf numFmtId="176" fontId="2" fillId="0" borderId="0" xfId="0" applyNumberFormat="1" applyFont="1" applyFill="1" applyBorder="1">
      <alignment vertical="center"/>
    </xf>
    <xf numFmtId="0" fontId="7" fillId="4" borderId="0" xfId="0" applyNumberFormat="1" applyFont="1" applyFill="1" applyBorder="1" applyAlignment="1" applyProtection="1">
      <alignment horizontal="center" vertical="center" wrapText="1"/>
    </xf>
    <xf numFmtId="0" fontId="8" fillId="4" borderId="0" xfId="0" applyFont="1" applyFill="1" applyBorder="1" applyAlignment="1" applyProtection="1">
      <alignment horizontal="left" vertical="center" wrapText="1"/>
    </xf>
    <xf numFmtId="0" fontId="8" fillId="4" borderId="0" xfId="0" applyFont="1" applyFill="1" applyBorder="1" applyAlignment="1" applyProtection="1">
      <alignment horizontal="center" vertical="center" wrapText="1"/>
    </xf>
    <xf numFmtId="0" fontId="9" fillId="4" borderId="0" xfId="0" applyNumberFormat="1" applyFont="1" applyFill="1" applyAlignment="1" applyProtection="1">
      <alignment horizontal="center" vertical="center"/>
    </xf>
    <xf numFmtId="0" fontId="10" fillId="4" borderId="1" xfId="0" applyNumberFormat="1" applyFont="1" applyFill="1" applyBorder="1" applyAlignment="1" applyProtection="1">
      <alignment horizontal="center" vertical="center" wrapText="1"/>
    </xf>
    <xf numFmtId="178" fontId="10" fillId="4" borderId="1" xfId="0" applyNumberFormat="1" applyFont="1" applyFill="1" applyBorder="1" applyAlignment="1" applyProtection="1">
      <alignment horizontal="center" vertical="center" wrapText="1"/>
    </xf>
    <xf numFmtId="0" fontId="10" fillId="4" borderId="1" xfId="0" applyNumberFormat="1" applyFont="1" applyFill="1" applyBorder="1" applyAlignment="1">
      <alignment horizontal="center" vertical="center" wrapText="1"/>
    </xf>
    <xf numFmtId="178" fontId="10"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178" fontId="11" fillId="0" borderId="3" xfId="0" applyNumberFormat="1" applyFont="1" applyFill="1" applyBorder="1" applyAlignment="1" applyProtection="1">
      <alignment horizontal="left" vertical="center" wrapText="1"/>
    </xf>
    <xf numFmtId="178" fontId="11" fillId="0" borderId="4" xfId="0" applyNumberFormat="1" applyFont="1" applyFill="1" applyBorder="1" applyAlignment="1" applyProtection="1">
      <alignment horizontal="left" vertical="center" wrapText="1"/>
    </xf>
    <xf numFmtId="178" fontId="11" fillId="0" borderId="2" xfId="0"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78" fontId="12" fillId="0" borderId="3" xfId="0" applyNumberFormat="1" applyFont="1" applyFill="1" applyBorder="1" applyAlignment="1" applyProtection="1">
      <alignment horizontal="left" vertical="center" wrapText="1"/>
    </xf>
    <xf numFmtId="178" fontId="12" fillId="0" borderId="4" xfId="0" applyNumberFormat="1" applyFont="1" applyFill="1" applyBorder="1" applyAlignment="1" applyProtection="1">
      <alignment horizontal="left" vertical="center" wrapText="1"/>
    </xf>
    <xf numFmtId="178" fontId="12" fillId="0" borderId="2"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lignment horizontal="center" vertical="center"/>
    </xf>
    <xf numFmtId="176" fontId="11" fillId="0" borderId="3" xfId="0" applyNumberFormat="1" applyFont="1" applyFill="1" applyBorder="1" applyAlignment="1" applyProtection="1">
      <alignment horizontal="left" vertical="center" wrapText="1"/>
    </xf>
    <xf numFmtId="176" fontId="11" fillId="0" borderId="4" xfId="0" applyNumberFormat="1" applyFont="1" applyFill="1" applyBorder="1" applyAlignment="1" applyProtection="1">
      <alignment horizontal="left" vertical="center" wrapText="1"/>
    </xf>
    <xf numFmtId="176" fontId="11" fillId="0" borderId="2" xfId="0" applyNumberFormat="1" applyFont="1" applyFill="1" applyBorder="1" applyAlignment="1" applyProtection="1">
      <alignment horizontal="left" vertical="center" wrapText="1"/>
    </xf>
    <xf numFmtId="176" fontId="8"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14" fillId="0" borderId="0" xfId="0" applyNumberFormat="1" applyFont="1" applyFill="1" applyBorder="1" applyAlignment="1">
      <alignment horizontal="center" vertical="center" wrapText="1"/>
    </xf>
    <xf numFmtId="176" fontId="8" fillId="4" borderId="0" xfId="0" applyNumberFormat="1" applyFont="1" applyFill="1" applyBorder="1" applyAlignment="1" applyProtection="1">
      <alignment horizontal="center" vertical="center" wrapText="1"/>
    </xf>
    <xf numFmtId="176" fontId="10" fillId="4" borderId="3" xfId="0" applyNumberFormat="1" applyFont="1" applyFill="1" applyBorder="1" applyAlignment="1" applyProtection="1">
      <alignment horizontal="center" vertical="center" wrapText="1"/>
    </xf>
    <xf numFmtId="176" fontId="10" fillId="4" borderId="4" xfId="0" applyNumberFormat="1" applyFont="1" applyFill="1" applyBorder="1" applyAlignment="1" applyProtection="1">
      <alignment horizontal="center" vertical="center" wrapText="1"/>
    </xf>
    <xf numFmtId="176" fontId="15" fillId="0"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78" fontId="10" fillId="0" borderId="1" xfId="0" applyNumberFormat="1" applyFont="1" applyFill="1" applyBorder="1" applyAlignment="1" applyProtection="1">
      <alignment horizontal="center" vertical="center"/>
    </xf>
    <xf numFmtId="176" fontId="15" fillId="4" borderId="1" xfId="0" applyNumberFormat="1" applyFont="1" applyFill="1" applyBorder="1" applyAlignment="1" applyProtection="1">
      <alignment horizontal="center" vertical="center"/>
    </xf>
    <xf numFmtId="176" fontId="16" fillId="4" borderId="1"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176" fontId="4" fillId="0" borderId="1" xfId="9" applyNumberFormat="1" applyFont="1" applyFill="1" applyBorder="1" applyAlignment="1" applyProtection="1">
      <alignment horizontal="center" vertical="center" wrapText="1"/>
    </xf>
    <xf numFmtId="176" fontId="1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8" fillId="0" borderId="0" xfId="0" applyNumberFormat="1" applyFont="1" applyFill="1" applyBorder="1" applyAlignment="1" applyProtection="1">
      <alignment horizontal="center" vertical="center" wrapText="1"/>
    </xf>
    <xf numFmtId="0" fontId="4" fillId="0" borderId="0" xfId="0" applyFont="1" applyFill="1" applyAlignment="1" applyProtection="1">
      <alignment horizontal="right"/>
    </xf>
    <xf numFmtId="0" fontId="9" fillId="3" borderId="0" xfId="0" applyNumberFormat="1" applyFont="1" applyFill="1" applyAlignment="1" applyProtection="1">
      <alignment horizontal="center" vertical="center"/>
    </xf>
    <xf numFmtId="0" fontId="9" fillId="0" borderId="0" xfId="0" applyNumberFormat="1" applyFont="1" applyFill="1" applyAlignment="1" applyProtection="1">
      <alignment horizontal="center" vertical="center"/>
    </xf>
    <xf numFmtId="0" fontId="18" fillId="0" borderId="0" xfId="0" applyFont="1" applyFill="1" applyAlignment="1" applyProtection="1">
      <alignment horizontal="right"/>
    </xf>
    <xf numFmtId="176" fontId="10" fillId="3" borderId="2" xfId="0" applyNumberFormat="1" applyFont="1" applyFill="1" applyBorder="1" applyAlignment="1" applyProtection="1">
      <alignment horizontal="center" vertical="center" wrapText="1"/>
    </xf>
    <xf numFmtId="176" fontId="10" fillId="4" borderId="1" xfId="0" applyNumberFormat="1" applyFont="1" applyFill="1" applyBorder="1" applyAlignment="1" applyProtection="1">
      <alignment horizontal="center" vertical="center" wrapText="1"/>
    </xf>
    <xf numFmtId="176" fontId="10" fillId="3"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xf>
    <xf numFmtId="176" fontId="16" fillId="3"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1"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cellXfs>
  <cellStyles count="75">
    <cellStyle name="常规" xfId="0" builtinId="0"/>
    <cellStyle name="常规 2_2018年核桃提质增效项目"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10_2016年计划减贫人员花名小贾"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输出" xfId="26" builtinId="21"/>
    <cellStyle name="常规 90" xfId="27"/>
    <cellStyle name="60% - 强调文字颜色 4" xfId="28" builtinId="44"/>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常规 2 2 3" xfId="42"/>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常规 10 13" xfId="58"/>
    <cellStyle name="常规 103" xfId="59"/>
    <cellStyle name="常规 2" xfId="60"/>
    <cellStyle name="常规 2 4" xfId="61"/>
    <cellStyle name="常规 29" xfId="62"/>
    <cellStyle name="常规 3" xfId="63"/>
    <cellStyle name="常规 4" xfId="64"/>
    <cellStyle name="常规 6 2" xfId="65"/>
    <cellStyle name="常规 6 3" xfId="66"/>
    <cellStyle name="常规 82" xfId="67"/>
    <cellStyle name="常规 87" xfId="68"/>
    <cellStyle name="常规 92" xfId="69"/>
    <cellStyle name="常规 88" xfId="70"/>
    <cellStyle name="常规 89" xfId="71"/>
    <cellStyle name="常规 9" xfId="72"/>
    <cellStyle name="常规 91" xfId="73"/>
    <cellStyle name="常规_竣工 2" xfId="74"/>
  </cellStyles>
  <dxfs count="1">
    <dxf>
      <fill>
        <patternFill patternType="solid">
          <bgColor rgb="FFFF9900"/>
        </patternFill>
      </fill>
    </dxf>
  </dxfs>
  <tableStyles count="0" defaultTableStyle="TableStyleMedium9" defaultPivotStyle="PivotStyleLight16"/>
  <colors>
    <mruColors>
      <color rgb="00FF0000"/>
      <color rgb="00CCE8C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9"/>
  <sheetViews>
    <sheetView tabSelected="1" zoomScale="85" zoomScaleNormal="85" topLeftCell="D1" workbookViewId="0">
      <pane ySplit="2" topLeftCell="A16" activePane="bottomLeft" state="frozen"/>
      <selection/>
      <selection pane="bottomLeft" activeCell="V23" sqref="V23"/>
    </sheetView>
  </sheetViews>
  <sheetFormatPr defaultColWidth="9" defaultRowHeight="12"/>
  <cols>
    <col min="1" max="1" width="9.25" style="13" customWidth="1"/>
    <col min="2" max="2" width="18.125" style="14" customWidth="1"/>
    <col min="3" max="3" width="16.25" style="15" customWidth="1"/>
    <col min="4" max="4" width="9.125" style="16" customWidth="1"/>
    <col min="5" max="5" width="10.1" style="16" customWidth="1"/>
    <col min="6" max="6" width="18.425" style="16" customWidth="1"/>
    <col min="7" max="7" width="19.5666666666667" style="16" customWidth="1"/>
    <col min="8" max="8" width="20.725" style="17" customWidth="1"/>
    <col min="9" max="9" width="12.7833333333333" style="16" customWidth="1"/>
    <col min="10" max="10" width="27.7916666666667" style="14" hidden="1" customWidth="1"/>
    <col min="11" max="11" width="22.2083333333333" style="14" hidden="1" customWidth="1"/>
    <col min="12" max="12" width="30.1416666666667" style="14" hidden="1" customWidth="1"/>
    <col min="13" max="13" width="9" style="16" hidden="1" customWidth="1"/>
    <col min="14" max="14" width="7.875" style="18" hidden="1" customWidth="1"/>
    <col min="15" max="15" width="10.75" style="18" hidden="1" customWidth="1"/>
    <col min="16" max="16" width="8.93333333333333" style="16" hidden="1" customWidth="1"/>
    <col min="17" max="17" width="27.05" style="19" hidden="1" customWidth="1"/>
    <col min="18" max="18" width="26.7583333333333" style="19" customWidth="1"/>
    <col min="19" max="19" width="18.675" style="20" hidden="1" customWidth="1"/>
    <col min="20" max="20" width="20.8916666666667" style="14" customWidth="1"/>
    <col min="21" max="21" width="28.75" style="21" customWidth="1"/>
    <col min="22" max="22" width="16.375" style="12" customWidth="1"/>
    <col min="23" max="16384" width="9" style="12"/>
  </cols>
  <sheetData>
    <row r="1" s="1" customFormat="1" ht="39" customHeight="1" spans="1:22">
      <c r="A1" s="22" t="s">
        <v>0</v>
      </c>
      <c r="B1" s="23"/>
      <c r="C1" s="23"/>
      <c r="D1" s="23"/>
      <c r="E1" s="23"/>
      <c r="F1" s="23"/>
      <c r="G1" s="23"/>
      <c r="H1" s="24"/>
      <c r="I1" s="71"/>
      <c r="J1" s="71"/>
      <c r="K1" s="71"/>
      <c r="L1" s="71"/>
      <c r="M1" s="71"/>
      <c r="N1" s="71"/>
      <c r="O1" s="71"/>
      <c r="P1" s="71"/>
      <c r="Q1" s="71"/>
      <c r="R1" s="71"/>
      <c r="S1" s="97"/>
      <c r="T1" s="97"/>
      <c r="U1" s="97"/>
      <c r="V1" s="98"/>
    </row>
    <row r="2" s="2" customFormat="1" ht="46" customHeight="1" spans="1:22">
      <c r="A2" s="25" t="s">
        <v>1</v>
      </c>
      <c r="B2" s="25"/>
      <c r="C2" s="25"/>
      <c r="D2" s="25"/>
      <c r="E2" s="25"/>
      <c r="F2" s="25"/>
      <c r="G2" s="25"/>
      <c r="H2" s="25"/>
      <c r="I2" s="25"/>
      <c r="J2" s="25"/>
      <c r="K2" s="25"/>
      <c r="L2" s="25"/>
      <c r="M2" s="25"/>
      <c r="N2" s="25"/>
      <c r="O2" s="25"/>
      <c r="P2" s="25"/>
      <c r="Q2" s="25"/>
      <c r="R2" s="25"/>
      <c r="S2" s="99"/>
      <c r="T2" s="25"/>
      <c r="U2" s="100"/>
      <c r="V2" s="101" t="s">
        <v>2</v>
      </c>
    </row>
    <row r="3" s="3" customFormat="1" ht="32" customHeight="1" spans="1:22">
      <c r="A3" s="26" t="s">
        <v>3</v>
      </c>
      <c r="B3" s="27" t="s">
        <v>4</v>
      </c>
      <c r="C3" s="27" t="s">
        <v>5</v>
      </c>
      <c r="D3" s="27" t="s">
        <v>6</v>
      </c>
      <c r="E3" s="27" t="s">
        <v>7</v>
      </c>
      <c r="F3" s="27" t="s">
        <v>8</v>
      </c>
      <c r="G3" s="27" t="s">
        <v>9</v>
      </c>
      <c r="H3" s="27" t="s">
        <v>10</v>
      </c>
      <c r="I3" s="72" t="s">
        <v>11</v>
      </c>
      <c r="J3" s="73"/>
      <c r="K3" s="73"/>
      <c r="L3" s="73"/>
      <c r="M3" s="73"/>
      <c r="N3" s="73"/>
      <c r="O3" s="73"/>
      <c r="P3" s="73"/>
      <c r="Q3" s="73"/>
      <c r="R3" s="73"/>
      <c r="S3" s="102"/>
      <c r="T3" s="103" t="s">
        <v>12</v>
      </c>
      <c r="U3" s="75"/>
      <c r="V3" s="103" t="s">
        <v>13</v>
      </c>
    </row>
    <row r="4" s="3" customFormat="1" ht="84" customHeight="1" spans="1:22">
      <c r="A4" s="26"/>
      <c r="B4" s="27"/>
      <c r="C4" s="27"/>
      <c r="D4" s="27"/>
      <c r="E4" s="27"/>
      <c r="F4" s="27"/>
      <c r="G4" s="27"/>
      <c r="H4" s="27"/>
      <c r="I4" s="74" t="s">
        <v>14</v>
      </c>
      <c r="J4" s="74" t="s">
        <v>15</v>
      </c>
      <c r="K4" s="74" t="s">
        <v>16</v>
      </c>
      <c r="L4" s="74" t="s">
        <v>17</v>
      </c>
      <c r="M4" s="74" t="s">
        <v>18</v>
      </c>
      <c r="N4" s="75" t="s">
        <v>19</v>
      </c>
      <c r="O4" s="76" t="s">
        <v>20</v>
      </c>
      <c r="P4" s="77"/>
      <c r="Q4" s="103" t="s">
        <v>21</v>
      </c>
      <c r="R4" s="74" t="s">
        <v>21</v>
      </c>
      <c r="S4" s="104" t="s">
        <v>22</v>
      </c>
      <c r="T4" s="103" t="s">
        <v>23</v>
      </c>
      <c r="U4" s="75" t="s">
        <v>24</v>
      </c>
      <c r="V4" s="105"/>
    </row>
    <row r="5" s="4" customFormat="1" ht="34" customHeight="1" spans="1:22">
      <c r="A5" s="28" t="s">
        <v>25</v>
      </c>
      <c r="B5" s="29" t="s">
        <v>26</v>
      </c>
      <c r="C5" s="29" t="s">
        <v>26</v>
      </c>
      <c r="D5" s="29" t="s">
        <v>26</v>
      </c>
      <c r="E5" s="29" t="s">
        <v>26</v>
      </c>
      <c r="F5" s="29" t="s">
        <v>26</v>
      </c>
      <c r="G5" s="29" t="s">
        <v>26</v>
      </c>
      <c r="H5" s="29" t="s">
        <v>27</v>
      </c>
      <c r="I5" s="78">
        <f>I6+I17+I19+I24+I26</f>
        <v>8708</v>
      </c>
      <c r="J5" s="78" t="e">
        <f>J6+#REF!+#REF!+#REF!+#REF!</f>
        <v>#REF!</v>
      </c>
      <c r="K5" s="78" t="e">
        <f>K6+#REF!+#REF!+#REF!+#REF!</f>
        <v>#REF!</v>
      </c>
      <c r="L5" s="78" t="e">
        <f>L6+#REF!+#REF!+#REF!+#REF!</f>
        <v>#REF!</v>
      </c>
      <c r="M5" s="78" t="e">
        <f>M6+#REF!+#REF!+#REF!+#REF!</f>
        <v>#REF!</v>
      </c>
      <c r="N5" s="78" t="e">
        <f>N6+#REF!+#REF!+#REF!+#REF!</f>
        <v>#REF!</v>
      </c>
      <c r="O5" s="78" t="e">
        <f>O6+#REF!+#REF!+#REF!+#REF!</f>
        <v>#REF!</v>
      </c>
      <c r="P5" s="78" t="e">
        <f>P6+#REF!+#REF!+#REF!+#REF!</f>
        <v>#REF!</v>
      </c>
      <c r="Q5" s="78"/>
      <c r="R5" s="78">
        <f>R6+R17+R19+R24+R26</f>
        <v>8708</v>
      </c>
      <c r="S5" s="106">
        <f>S6+S17+S19+S24+S26</f>
        <v>0</v>
      </c>
      <c r="T5" s="78">
        <f>T6+T17+T19+T24+T26</f>
        <v>-540</v>
      </c>
      <c r="U5" s="107">
        <f>U6+U17+U19+U24+U26</f>
        <v>3084</v>
      </c>
      <c r="V5" s="108"/>
    </row>
    <row r="6" s="5" customFormat="1" ht="31" customHeight="1" spans="1:22">
      <c r="A6" s="30"/>
      <c r="B6" s="31" t="s">
        <v>28</v>
      </c>
      <c r="C6" s="31"/>
      <c r="D6" s="31"/>
      <c r="E6" s="31"/>
      <c r="F6" s="31"/>
      <c r="G6" s="31"/>
      <c r="H6" s="32" t="s">
        <v>29</v>
      </c>
      <c r="I6" s="79">
        <f>SUM(I7:I16)</f>
        <v>6165</v>
      </c>
      <c r="J6" s="79">
        <f t="shared" ref="J6:U6" si="0">SUM(J7:J27)</f>
        <v>13891.99</v>
      </c>
      <c r="K6" s="79">
        <f t="shared" si="0"/>
        <v>390</v>
      </c>
      <c r="L6" s="79">
        <f t="shared" si="0"/>
        <v>0</v>
      </c>
      <c r="M6" s="79">
        <f t="shared" si="0"/>
        <v>0</v>
      </c>
      <c r="N6" s="79">
        <f t="shared" si="0"/>
        <v>-740</v>
      </c>
      <c r="O6" s="79">
        <f t="shared" si="0"/>
        <v>4368</v>
      </c>
      <c r="P6" s="79">
        <f t="shared" si="0"/>
        <v>0</v>
      </c>
      <c r="Q6" s="79">
        <f t="shared" si="0"/>
        <v>0</v>
      </c>
      <c r="R6" s="79">
        <f>SUM(R7:R16)</f>
        <v>6165</v>
      </c>
      <c r="S6" s="109">
        <f>SUM(S7:S16)</f>
        <v>0</v>
      </c>
      <c r="T6" s="79">
        <f>SUM(T7:T16)</f>
        <v>-340</v>
      </c>
      <c r="U6" s="66">
        <f>SUM(U7:U16)</f>
        <v>1800</v>
      </c>
      <c r="V6" s="82"/>
    </row>
    <row r="7" s="6" customFormat="1" ht="86" customHeight="1" spans="1:22">
      <c r="A7" s="33">
        <v>1</v>
      </c>
      <c r="B7" s="34" t="s">
        <v>30</v>
      </c>
      <c r="C7" s="34" t="s">
        <v>31</v>
      </c>
      <c r="D7" s="34" t="s">
        <v>32</v>
      </c>
      <c r="E7" s="35" t="s">
        <v>33</v>
      </c>
      <c r="F7" s="34" t="s">
        <v>34</v>
      </c>
      <c r="G7" s="34" t="s">
        <v>34</v>
      </c>
      <c r="H7" s="34" t="s">
        <v>35</v>
      </c>
      <c r="I7" s="80">
        <v>2800</v>
      </c>
      <c r="J7" s="80">
        <v>2800</v>
      </c>
      <c r="K7" s="80"/>
      <c r="L7" s="80"/>
      <c r="M7" s="80"/>
      <c r="N7" s="81"/>
      <c r="O7" s="82">
        <v>236</v>
      </c>
      <c r="P7" s="83"/>
      <c r="Q7" s="81"/>
      <c r="R7" s="80">
        <v>2800</v>
      </c>
      <c r="S7" s="80"/>
      <c r="T7" s="81"/>
      <c r="U7" s="110">
        <v>236</v>
      </c>
      <c r="V7" s="111"/>
    </row>
    <row r="8" s="7" customFormat="1" ht="81" spans="1:22">
      <c r="A8" s="36">
        <v>2</v>
      </c>
      <c r="B8" s="37" t="s">
        <v>36</v>
      </c>
      <c r="C8" s="38" t="s">
        <v>37</v>
      </c>
      <c r="D8" s="37" t="s">
        <v>32</v>
      </c>
      <c r="E8" s="37" t="s">
        <v>38</v>
      </c>
      <c r="F8" s="37" t="s">
        <v>39</v>
      </c>
      <c r="G8" s="37" t="s">
        <v>34</v>
      </c>
      <c r="H8" s="39" t="s">
        <v>40</v>
      </c>
      <c r="I8" s="84">
        <v>150</v>
      </c>
      <c r="J8" s="80">
        <v>150</v>
      </c>
      <c r="K8" s="80"/>
      <c r="L8" s="80"/>
      <c r="M8" s="80"/>
      <c r="N8" s="81"/>
      <c r="O8" s="82">
        <v>150</v>
      </c>
      <c r="P8" s="80"/>
      <c r="Q8" s="81"/>
      <c r="R8" s="84">
        <v>150</v>
      </c>
      <c r="S8" s="80"/>
      <c r="T8" s="112"/>
      <c r="U8" s="113">
        <v>150</v>
      </c>
      <c r="V8" s="114" t="s">
        <v>41</v>
      </c>
    </row>
    <row r="9" s="6" customFormat="1" ht="89" customHeight="1" spans="1:22">
      <c r="A9" s="33">
        <v>3</v>
      </c>
      <c r="B9" s="34" t="s">
        <v>42</v>
      </c>
      <c r="C9" s="34" t="s">
        <v>37</v>
      </c>
      <c r="D9" s="34" t="s">
        <v>32</v>
      </c>
      <c r="E9" s="34" t="s">
        <v>43</v>
      </c>
      <c r="F9" s="34" t="s">
        <v>39</v>
      </c>
      <c r="G9" s="34" t="s">
        <v>34</v>
      </c>
      <c r="H9" s="34" t="s">
        <v>44</v>
      </c>
      <c r="I9" s="34">
        <v>350</v>
      </c>
      <c r="J9" s="80">
        <v>350</v>
      </c>
      <c r="K9" s="80"/>
      <c r="L9" s="80"/>
      <c r="M9" s="80"/>
      <c r="N9" s="81"/>
      <c r="O9" s="82">
        <v>350</v>
      </c>
      <c r="P9" s="85"/>
      <c r="Q9" s="83"/>
      <c r="R9" s="80">
        <v>350</v>
      </c>
      <c r="S9" s="80"/>
      <c r="T9" s="81"/>
      <c r="U9" s="110">
        <v>310</v>
      </c>
      <c r="V9" s="111" t="s">
        <v>45</v>
      </c>
    </row>
    <row r="10" s="6" customFormat="1" ht="94.5" spans="1:22">
      <c r="A10" s="33">
        <v>4</v>
      </c>
      <c r="B10" s="34" t="s">
        <v>46</v>
      </c>
      <c r="C10" s="34" t="s">
        <v>47</v>
      </c>
      <c r="D10" s="34" t="s">
        <v>32</v>
      </c>
      <c r="E10" s="34" t="s">
        <v>48</v>
      </c>
      <c r="F10" s="40" t="s">
        <v>49</v>
      </c>
      <c r="G10" s="34" t="s">
        <v>50</v>
      </c>
      <c r="H10" s="34" t="s">
        <v>51</v>
      </c>
      <c r="I10" s="80">
        <v>200</v>
      </c>
      <c r="J10" s="80">
        <v>200</v>
      </c>
      <c r="K10" s="80"/>
      <c r="L10" s="80"/>
      <c r="M10" s="80"/>
      <c r="N10" s="86"/>
      <c r="O10" s="82">
        <v>40</v>
      </c>
      <c r="P10" s="80"/>
      <c r="Q10" s="110"/>
      <c r="R10" s="80">
        <v>200</v>
      </c>
      <c r="S10" s="80"/>
      <c r="T10" s="86"/>
      <c r="U10" s="110">
        <v>40</v>
      </c>
      <c r="V10" s="111" t="s">
        <v>52</v>
      </c>
    </row>
    <row r="11" s="6" customFormat="1" ht="67.5" spans="1:22">
      <c r="A11" s="33">
        <v>5</v>
      </c>
      <c r="B11" s="34" t="s">
        <v>53</v>
      </c>
      <c r="C11" s="34" t="s">
        <v>54</v>
      </c>
      <c r="D11" s="34" t="s">
        <v>32</v>
      </c>
      <c r="E11" s="41" t="s">
        <v>55</v>
      </c>
      <c r="F11" s="41" t="s">
        <v>56</v>
      </c>
      <c r="G11" s="41" t="s">
        <v>34</v>
      </c>
      <c r="H11" s="34" t="s">
        <v>57</v>
      </c>
      <c r="I11" s="83">
        <v>465</v>
      </c>
      <c r="J11" s="83">
        <v>465</v>
      </c>
      <c r="K11" s="83"/>
      <c r="L11" s="83"/>
      <c r="M11" s="83"/>
      <c r="N11" s="80"/>
      <c r="O11" s="35">
        <v>64</v>
      </c>
      <c r="P11" s="80"/>
      <c r="Q11" s="110"/>
      <c r="R11" s="83">
        <v>465</v>
      </c>
      <c r="S11" s="83"/>
      <c r="T11" s="80"/>
      <c r="U11" s="83">
        <v>64</v>
      </c>
      <c r="V11" s="41" t="s">
        <v>58</v>
      </c>
    </row>
    <row r="12" s="6" customFormat="1" ht="72" customHeight="1" spans="1:22">
      <c r="A12" s="33">
        <v>6</v>
      </c>
      <c r="B12" s="42" t="s">
        <v>59</v>
      </c>
      <c r="C12" s="34" t="s">
        <v>37</v>
      </c>
      <c r="D12" s="34" t="s">
        <v>60</v>
      </c>
      <c r="E12" s="43" t="s">
        <v>61</v>
      </c>
      <c r="F12" s="41" t="s">
        <v>62</v>
      </c>
      <c r="G12" s="34" t="s">
        <v>34</v>
      </c>
      <c r="H12" s="34" t="s">
        <v>63</v>
      </c>
      <c r="I12" s="83">
        <v>200</v>
      </c>
      <c r="J12" s="83">
        <v>200</v>
      </c>
      <c r="K12" s="83"/>
      <c r="L12" s="83"/>
      <c r="M12" s="83"/>
      <c r="N12" s="80">
        <v>-140</v>
      </c>
      <c r="O12" s="35">
        <v>140</v>
      </c>
      <c r="P12" s="80"/>
      <c r="Q12" s="115"/>
      <c r="R12" s="83">
        <v>200</v>
      </c>
      <c r="S12" s="83"/>
      <c r="T12" s="80">
        <v>-140</v>
      </c>
      <c r="U12" s="83">
        <v>140</v>
      </c>
      <c r="V12" s="41" t="s">
        <v>64</v>
      </c>
    </row>
    <row r="13" s="5" customFormat="1" ht="40.5" spans="1:22">
      <c r="A13" s="33">
        <v>7</v>
      </c>
      <c r="B13" s="44" t="s">
        <v>65</v>
      </c>
      <c r="C13" s="34" t="s">
        <v>66</v>
      </c>
      <c r="D13" s="34" t="s">
        <v>32</v>
      </c>
      <c r="E13" s="35" t="s">
        <v>33</v>
      </c>
      <c r="F13" s="41" t="s">
        <v>34</v>
      </c>
      <c r="G13" s="45" t="s">
        <v>34</v>
      </c>
      <c r="H13" s="34" t="s">
        <v>67</v>
      </c>
      <c r="I13" s="80">
        <v>420</v>
      </c>
      <c r="J13" s="80">
        <v>420</v>
      </c>
      <c r="K13" s="80"/>
      <c r="L13" s="80"/>
      <c r="M13" s="80"/>
      <c r="N13" s="80"/>
      <c r="O13" s="35">
        <v>420</v>
      </c>
      <c r="P13" s="80"/>
      <c r="Q13" s="115"/>
      <c r="R13" s="80">
        <v>420</v>
      </c>
      <c r="S13" s="80"/>
      <c r="T13" s="80"/>
      <c r="U13" s="83">
        <v>420</v>
      </c>
      <c r="V13" s="41"/>
    </row>
    <row r="14" s="8" customFormat="1" ht="108" spans="1:22">
      <c r="A14" s="33">
        <v>8</v>
      </c>
      <c r="B14" s="44" t="s">
        <v>68</v>
      </c>
      <c r="C14" s="34" t="s">
        <v>69</v>
      </c>
      <c r="D14" s="34" t="s">
        <v>32</v>
      </c>
      <c r="E14" s="35" t="s">
        <v>33</v>
      </c>
      <c r="F14" s="41" t="s">
        <v>70</v>
      </c>
      <c r="G14" s="41" t="s">
        <v>70</v>
      </c>
      <c r="H14" s="34" t="s">
        <v>71</v>
      </c>
      <c r="I14" s="80">
        <v>400</v>
      </c>
      <c r="J14" s="80">
        <v>400</v>
      </c>
      <c r="K14" s="80"/>
      <c r="L14" s="80"/>
      <c r="M14" s="80"/>
      <c r="N14" s="80">
        <v>-200</v>
      </c>
      <c r="O14" s="35">
        <v>200</v>
      </c>
      <c r="P14" s="80"/>
      <c r="Q14" s="116"/>
      <c r="R14" s="80">
        <v>400</v>
      </c>
      <c r="S14" s="80"/>
      <c r="T14" s="80">
        <v>-200</v>
      </c>
      <c r="U14" s="83">
        <v>200</v>
      </c>
      <c r="V14" s="41"/>
    </row>
    <row r="15" s="8" customFormat="1" ht="78" customHeight="1" spans="1:22">
      <c r="A15" s="33">
        <v>9</v>
      </c>
      <c r="B15" s="46" t="s">
        <v>72</v>
      </c>
      <c r="C15" s="34" t="s">
        <v>73</v>
      </c>
      <c r="D15" s="34" t="s">
        <v>32</v>
      </c>
      <c r="E15" s="34" t="s">
        <v>55</v>
      </c>
      <c r="F15" s="47" t="s">
        <v>56</v>
      </c>
      <c r="G15" s="45" t="s">
        <v>34</v>
      </c>
      <c r="H15" s="46" t="s">
        <v>74</v>
      </c>
      <c r="I15" s="80">
        <v>700</v>
      </c>
      <c r="J15" s="80">
        <v>700</v>
      </c>
      <c r="K15" s="80"/>
      <c r="L15" s="80"/>
      <c r="M15" s="80"/>
      <c r="N15" s="80"/>
      <c r="O15" s="82">
        <v>200</v>
      </c>
      <c r="P15" s="80"/>
      <c r="Q15" s="117"/>
      <c r="R15" s="80">
        <v>700</v>
      </c>
      <c r="S15" s="80"/>
      <c r="T15" s="80"/>
      <c r="U15" s="110">
        <v>200</v>
      </c>
      <c r="V15" s="111"/>
    </row>
    <row r="16" s="8" customFormat="1" ht="30" customHeight="1" spans="1:22">
      <c r="A16" s="33">
        <v>10</v>
      </c>
      <c r="B16" s="46" t="s">
        <v>75</v>
      </c>
      <c r="C16" s="34" t="s">
        <v>76</v>
      </c>
      <c r="D16" s="34" t="s">
        <v>32</v>
      </c>
      <c r="E16" s="34" t="s">
        <v>77</v>
      </c>
      <c r="F16" s="34" t="s">
        <v>78</v>
      </c>
      <c r="G16" s="45" t="s">
        <v>34</v>
      </c>
      <c r="H16" s="48" t="s">
        <v>79</v>
      </c>
      <c r="I16" s="80">
        <v>480</v>
      </c>
      <c r="J16" s="80">
        <v>480</v>
      </c>
      <c r="K16" s="87"/>
      <c r="L16" s="83"/>
      <c r="M16" s="83"/>
      <c r="N16" s="87"/>
      <c r="O16" s="87"/>
      <c r="P16" s="81"/>
      <c r="Q16" s="118"/>
      <c r="R16" s="80">
        <v>480</v>
      </c>
      <c r="S16" s="87"/>
      <c r="T16" s="87"/>
      <c r="U16" s="80">
        <v>40</v>
      </c>
      <c r="V16" s="41" t="s">
        <v>80</v>
      </c>
    </row>
    <row r="17" s="8" customFormat="1" ht="30" customHeight="1" spans="1:22">
      <c r="A17" s="33"/>
      <c r="B17" s="49" t="s">
        <v>81</v>
      </c>
      <c r="C17" s="50"/>
      <c r="D17" s="50"/>
      <c r="E17" s="50"/>
      <c r="F17" s="50"/>
      <c r="G17" s="51"/>
      <c r="H17" s="52" t="s">
        <v>82</v>
      </c>
      <c r="I17" s="87">
        <f>I18</f>
        <v>500</v>
      </c>
      <c r="J17" s="87">
        <v>600</v>
      </c>
      <c r="K17" s="87">
        <v>0</v>
      </c>
      <c r="L17" s="83"/>
      <c r="M17" s="83"/>
      <c r="N17" s="87">
        <v>0</v>
      </c>
      <c r="O17" s="87">
        <v>200</v>
      </c>
      <c r="P17" s="81"/>
      <c r="Q17" s="118"/>
      <c r="R17" s="87">
        <f>R18</f>
        <v>500</v>
      </c>
      <c r="S17" s="87">
        <f>S18</f>
        <v>0</v>
      </c>
      <c r="T17" s="87">
        <f>T18</f>
        <v>0</v>
      </c>
      <c r="U17" s="87">
        <f>U18</f>
        <v>200</v>
      </c>
      <c r="V17" s="41"/>
    </row>
    <row r="18" s="9" customFormat="1" ht="50" customHeight="1" spans="1:22">
      <c r="A18" s="39">
        <v>11</v>
      </c>
      <c r="B18" s="41" t="s">
        <v>83</v>
      </c>
      <c r="C18" s="53" t="s">
        <v>84</v>
      </c>
      <c r="D18" s="34" t="s">
        <v>32</v>
      </c>
      <c r="E18" s="35" t="s">
        <v>33</v>
      </c>
      <c r="F18" s="41" t="s">
        <v>85</v>
      </c>
      <c r="G18" s="41" t="s">
        <v>85</v>
      </c>
      <c r="H18" s="41" t="s">
        <v>86</v>
      </c>
      <c r="I18" s="83">
        <v>500</v>
      </c>
      <c r="J18" s="83">
        <v>500</v>
      </c>
      <c r="K18" s="83"/>
      <c r="L18" s="83"/>
      <c r="M18" s="83"/>
      <c r="N18" s="80"/>
      <c r="O18" s="35">
        <v>200</v>
      </c>
      <c r="P18" s="83"/>
      <c r="Q18" s="116"/>
      <c r="R18" s="83">
        <v>500</v>
      </c>
      <c r="S18" s="83"/>
      <c r="T18" s="80"/>
      <c r="U18" s="83">
        <v>200</v>
      </c>
      <c r="V18" s="41"/>
    </row>
    <row r="19" s="5" customFormat="1" ht="28" customHeight="1" spans="1:22">
      <c r="A19" s="33"/>
      <c r="B19" s="49" t="s">
        <v>87</v>
      </c>
      <c r="C19" s="50"/>
      <c r="D19" s="50"/>
      <c r="E19" s="50"/>
      <c r="F19" s="50"/>
      <c r="G19" s="51"/>
      <c r="H19" s="52" t="s">
        <v>88</v>
      </c>
      <c r="I19" s="87">
        <f>SUM(I20:I23)</f>
        <v>2005</v>
      </c>
      <c r="J19" s="87">
        <v>4070.99</v>
      </c>
      <c r="K19" s="87">
        <v>390</v>
      </c>
      <c r="L19" s="83"/>
      <c r="M19" s="83"/>
      <c r="N19" s="87">
        <v>-200</v>
      </c>
      <c r="O19" s="87">
        <v>888</v>
      </c>
      <c r="P19" s="80"/>
      <c r="Q19" s="119"/>
      <c r="R19" s="87">
        <f>SUM(R20:R23)</f>
        <v>2005</v>
      </c>
      <c r="S19" s="87">
        <f>SUM(S20:S23)</f>
        <v>0</v>
      </c>
      <c r="T19" s="87">
        <f>SUM(T20:T23)</f>
        <v>-200</v>
      </c>
      <c r="U19" s="87">
        <f>SUM(U20:U23)</f>
        <v>888</v>
      </c>
      <c r="V19" s="41"/>
    </row>
    <row r="20" s="8" customFormat="1" ht="54" spans="1:22">
      <c r="A20" s="40">
        <v>12</v>
      </c>
      <c r="B20" s="44" t="s">
        <v>89</v>
      </c>
      <c r="C20" s="41" t="s">
        <v>90</v>
      </c>
      <c r="D20" s="34" t="s">
        <v>91</v>
      </c>
      <c r="E20" s="35" t="s">
        <v>33</v>
      </c>
      <c r="F20" s="41" t="s">
        <v>92</v>
      </c>
      <c r="G20" s="41" t="s">
        <v>92</v>
      </c>
      <c r="H20" s="44" t="s">
        <v>93</v>
      </c>
      <c r="I20" s="80">
        <v>800</v>
      </c>
      <c r="J20" s="80">
        <v>800</v>
      </c>
      <c r="K20" s="80"/>
      <c r="L20" s="80"/>
      <c r="M20" s="80"/>
      <c r="N20" s="80"/>
      <c r="O20" s="35">
        <v>200</v>
      </c>
      <c r="P20" s="80"/>
      <c r="Q20" s="120"/>
      <c r="R20" s="80">
        <v>800</v>
      </c>
      <c r="S20" s="80"/>
      <c r="T20" s="80"/>
      <c r="U20" s="83">
        <v>200</v>
      </c>
      <c r="V20" s="41"/>
    </row>
    <row r="21" s="6" customFormat="1" ht="81" spans="1:22">
      <c r="A21" s="40">
        <v>13</v>
      </c>
      <c r="B21" s="54" t="s">
        <v>94</v>
      </c>
      <c r="C21" s="41" t="s">
        <v>95</v>
      </c>
      <c r="D21" s="34" t="s">
        <v>32</v>
      </c>
      <c r="E21" s="35" t="s">
        <v>33</v>
      </c>
      <c r="F21" s="45" t="s">
        <v>70</v>
      </c>
      <c r="G21" s="45" t="s">
        <v>70</v>
      </c>
      <c r="H21" s="34" t="s">
        <v>96</v>
      </c>
      <c r="I21" s="80">
        <v>500</v>
      </c>
      <c r="J21" s="80">
        <v>500</v>
      </c>
      <c r="K21" s="80"/>
      <c r="L21" s="80"/>
      <c r="M21" s="80"/>
      <c r="N21" s="80">
        <v>-200</v>
      </c>
      <c r="O21" s="35">
        <v>300</v>
      </c>
      <c r="P21" s="80"/>
      <c r="Q21" s="117"/>
      <c r="R21" s="80">
        <v>500</v>
      </c>
      <c r="S21" s="80"/>
      <c r="T21" s="80">
        <v>-200</v>
      </c>
      <c r="U21" s="83">
        <v>300</v>
      </c>
      <c r="V21" s="41"/>
    </row>
    <row r="22" s="6" customFormat="1" ht="94" customHeight="1" spans="1:22">
      <c r="A22" s="40">
        <v>14</v>
      </c>
      <c r="B22" s="34" t="s">
        <v>97</v>
      </c>
      <c r="C22" s="41" t="s">
        <v>95</v>
      </c>
      <c r="D22" s="47" t="s">
        <v>32</v>
      </c>
      <c r="E22" s="47" t="s">
        <v>98</v>
      </c>
      <c r="F22" s="47" t="s">
        <v>56</v>
      </c>
      <c r="G22" s="47" t="s">
        <v>70</v>
      </c>
      <c r="H22" s="47" t="s">
        <v>99</v>
      </c>
      <c r="I22" s="88">
        <v>605</v>
      </c>
      <c r="J22" s="88">
        <v>605</v>
      </c>
      <c r="K22" s="88"/>
      <c r="L22" s="88"/>
      <c r="M22" s="88"/>
      <c r="N22" s="89"/>
      <c r="O22" s="90">
        <v>358</v>
      </c>
      <c r="P22" s="80"/>
      <c r="Q22" s="115"/>
      <c r="R22" s="88">
        <v>605</v>
      </c>
      <c r="S22" s="88"/>
      <c r="T22" s="89"/>
      <c r="U22" s="121">
        <v>358</v>
      </c>
      <c r="V22" s="122"/>
    </row>
    <row r="23" s="10" customFormat="1" ht="81" spans="1:22">
      <c r="A23" s="40">
        <v>15</v>
      </c>
      <c r="B23" s="55" t="s">
        <v>100</v>
      </c>
      <c r="C23" s="41" t="s">
        <v>101</v>
      </c>
      <c r="D23" s="34" t="s">
        <v>32</v>
      </c>
      <c r="E23" s="34" t="s">
        <v>102</v>
      </c>
      <c r="F23" s="41" t="s">
        <v>103</v>
      </c>
      <c r="G23" s="34" t="s">
        <v>104</v>
      </c>
      <c r="H23" s="41" t="s">
        <v>105</v>
      </c>
      <c r="I23" s="91">
        <v>100</v>
      </c>
      <c r="J23" s="91">
        <v>100</v>
      </c>
      <c r="K23" s="91"/>
      <c r="L23" s="91"/>
      <c r="M23" s="91"/>
      <c r="N23" s="89"/>
      <c r="O23" s="90">
        <v>30</v>
      </c>
      <c r="P23" s="81"/>
      <c r="Q23" s="123"/>
      <c r="R23" s="91">
        <v>100</v>
      </c>
      <c r="S23" s="91"/>
      <c r="T23" s="89"/>
      <c r="U23" s="121">
        <v>30</v>
      </c>
      <c r="V23" s="122" t="s">
        <v>52</v>
      </c>
    </row>
    <row r="24" s="9" customFormat="1" ht="27" customHeight="1" spans="1:22">
      <c r="A24" s="39"/>
      <c r="B24" s="56" t="s">
        <v>106</v>
      </c>
      <c r="C24" s="57"/>
      <c r="D24" s="57"/>
      <c r="E24" s="57"/>
      <c r="F24" s="57"/>
      <c r="G24" s="58"/>
      <c r="H24" s="52" t="s">
        <v>82</v>
      </c>
      <c r="I24" s="92">
        <f>I25</f>
        <v>38</v>
      </c>
      <c r="J24" s="92">
        <v>513</v>
      </c>
      <c r="K24" s="91"/>
      <c r="L24" s="91"/>
      <c r="M24" s="91"/>
      <c r="N24" s="87">
        <v>0</v>
      </c>
      <c r="O24" s="92">
        <v>9</v>
      </c>
      <c r="P24" s="81"/>
      <c r="Q24" s="116"/>
      <c r="R24" s="92">
        <f>R25</f>
        <v>38</v>
      </c>
      <c r="S24" s="91">
        <f>S25</f>
        <v>0</v>
      </c>
      <c r="T24" s="87">
        <f>T25</f>
        <v>0</v>
      </c>
      <c r="U24" s="87">
        <f>U25</f>
        <v>9</v>
      </c>
      <c r="V24" s="41"/>
    </row>
    <row r="25" s="8" customFormat="1" ht="81" customHeight="1" spans="1:22">
      <c r="A25" s="59">
        <v>16</v>
      </c>
      <c r="B25" s="60" t="s">
        <v>107</v>
      </c>
      <c r="C25" s="60" t="s">
        <v>108</v>
      </c>
      <c r="D25" s="34" t="s">
        <v>32</v>
      </c>
      <c r="E25" s="60" t="s">
        <v>109</v>
      </c>
      <c r="F25" s="47" t="s">
        <v>110</v>
      </c>
      <c r="G25" s="61" t="s">
        <v>110</v>
      </c>
      <c r="H25" s="60" t="s">
        <v>111</v>
      </c>
      <c r="I25" s="88">
        <v>38</v>
      </c>
      <c r="J25" s="88">
        <v>38</v>
      </c>
      <c r="K25" s="88"/>
      <c r="L25" s="88"/>
      <c r="M25" s="88"/>
      <c r="N25" s="89"/>
      <c r="O25" s="93">
        <v>9</v>
      </c>
      <c r="P25" s="88"/>
      <c r="Q25" s="116"/>
      <c r="R25" s="88">
        <v>38</v>
      </c>
      <c r="S25" s="88"/>
      <c r="T25" s="89"/>
      <c r="U25" s="121">
        <v>9</v>
      </c>
      <c r="V25" s="124" t="s">
        <v>112</v>
      </c>
    </row>
    <row r="26" s="11" customFormat="1" ht="25" customHeight="1" spans="1:22">
      <c r="A26" s="62"/>
      <c r="B26" s="63" t="s">
        <v>113</v>
      </c>
      <c r="C26" s="64"/>
      <c r="D26" s="64"/>
      <c r="E26" s="64"/>
      <c r="F26" s="64"/>
      <c r="G26" s="65"/>
      <c r="H26" s="66">
        <v>0</v>
      </c>
      <c r="I26" s="62">
        <f>I27</f>
        <v>0</v>
      </c>
      <c r="J26" s="62"/>
      <c r="K26" s="62"/>
      <c r="L26" s="62"/>
      <c r="M26" s="62"/>
      <c r="N26" s="94"/>
      <c r="O26" s="87">
        <v>187</v>
      </c>
      <c r="P26" s="80"/>
      <c r="Q26" s="116"/>
      <c r="R26" s="62">
        <f>R27</f>
        <v>0</v>
      </c>
      <c r="S26" s="62">
        <f>S27</f>
        <v>0</v>
      </c>
      <c r="T26" s="94">
        <f>T27</f>
        <v>0</v>
      </c>
      <c r="U26" s="87">
        <f>U27</f>
        <v>187</v>
      </c>
      <c r="V26" s="94"/>
    </row>
    <row r="27" s="10" customFormat="1" ht="47" customHeight="1" spans="1:22">
      <c r="A27" s="33">
        <v>17</v>
      </c>
      <c r="B27" s="67" t="s">
        <v>114</v>
      </c>
      <c r="C27" s="68"/>
      <c r="D27" s="34" t="s">
        <v>32</v>
      </c>
      <c r="E27" s="35" t="s">
        <v>33</v>
      </c>
      <c r="F27" s="34" t="s">
        <v>34</v>
      </c>
      <c r="G27" s="34" t="s">
        <v>34</v>
      </c>
      <c r="H27" s="69"/>
      <c r="I27" s="95"/>
      <c r="J27" s="95"/>
      <c r="K27" s="95"/>
      <c r="L27" s="95"/>
      <c r="M27" s="95"/>
      <c r="N27" s="96"/>
      <c r="O27" s="95">
        <v>187</v>
      </c>
      <c r="P27" s="81"/>
      <c r="Q27" s="123"/>
      <c r="R27" s="95"/>
      <c r="S27" s="95"/>
      <c r="T27" s="96"/>
      <c r="U27" s="62">
        <v>187</v>
      </c>
      <c r="V27" s="125" t="s">
        <v>115</v>
      </c>
    </row>
    <row r="28" s="12" customFormat="1" spans="1:21">
      <c r="A28" s="13"/>
      <c r="B28" s="14"/>
      <c r="C28" s="15"/>
      <c r="D28" s="16"/>
      <c r="E28" s="16"/>
      <c r="F28" s="16"/>
      <c r="G28" s="16"/>
      <c r="H28" s="17"/>
      <c r="I28" s="16"/>
      <c r="J28" s="14"/>
      <c r="K28" s="14"/>
      <c r="L28" s="14"/>
      <c r="M28" s="16"/>
      <c r="N28" s="18"/>
      <c r="O28" s="18"/>
      <c r="P28" s="16"/>
      <c r="Q28" s="19"/>
      <c r="R28" s="14"/>
      <c r="S28" s="16"/>
      <c r="T28" s="14"/>
      <c r="U28" s="126"/>
    </row>
    <row r="29" spans="18:21">
      <c r="R29" s="14"/>
      <c r="U29" s="126"/>
    </row>
    <row r="30" spans="18:21">
      <c r="R30" s="14"/>
      <c r="U30" s="126"/>
    </row>
    <row r="31" spans="18:21">
      <c r="R31" s="14"/>
      <c r="U31" s="126"/>
    </row>
    <row r="32" ht="13.5" spans="5:21">
      <c r="E32" s="70"/>
      <c r="R32" s="14"/>
      <c r="U32" s="126"/>
    </row>
    <row r="33" spans="18:21">
      <c r="R33" s="14"/>
      <c r="U33" s="126"/>
    </row>
    <row r="34" spans="18:21">
      <c r="R34" s="14"/>
      <c r="U34" s="126"/>
    </row>
    <row r="35" spans="18:21">
      <c r="R35" s="14"/>
      <c r="U35" s="126"/>
    </row>
    <row r="36" spans="18:21">
      <c r="R36" s="14"/>
      <c r="U36" s="126"/>
    </row>
    <row r="37" spans="18:21">
      <c r="R37" s="14"/>
      <c r="U37" s="126"/>
    </row>
    <row r="38" spans="18:21">
      <c r="R38" s="14"/>
      <c r="U38" s="126"/>
    </row>
    <row r="39" spans="18:21">
      <c r="R39" s="14"/>
      <c r="U39" s="126"/>
    </row>
    <row r="40" spans="18:21">
      <c r="R40" s="14"/>
      <c r="U40" s="126"/>
    </row>
    <row r="41" spans="18:21">
      <c r="R41" s="14"/>
      <c r="U41" s="126"/>
    </row>
    <row r="42" spans="18:21">
      <c r="R42" s="14"/>
      <c r="U42" s="126"/>
    </row>
    <row r="43" spans="18:21">
      <c r="R43" s="14"/>
      <c r="U43" s="126"/>
    </row>
    <row r="44" spans="18:21">
      <c r="R44" s="14"/>
      <c r="U44" s="126"/>
    </row>
    <row r="45" spans="18:21">
      <c r="R45" s="14"/>
      <c r="U45" s="126"/>
    </row>
    <row r="46" spans="18:21">
      <c r="R46" s="14"/>
      <c r="U46" s="126"/>
    </row>
    <row r="47" spans="18:21">
      <c r="R47" s="14"/>
      <c r="U47" s="126"/>
    </row>
    <row r="48" spans="18:21">
      <c r="R48" s="14"/>
      <c r="U48" s="126"/>
    </row>
    <row r="49" spans="18:21">
      <c r="R49" s="14"/>
      <c r="U49" s="126"/>
    </row>
  </sheetData>
  <autoFilter ref="A3:V27">
    <extLst/>
  </autoFilter>
  <mergeCells count="17">
    <mergeCell ref="B1:G1"/>
    <mergeCell ref="A2:U2"/>
    <mergeCell ref="I3:S3"/>
    <mergeCell ref="T3:U3"/>
    <mergeCell ref="B6:G6"/>
    <mergeCell ref="B17:G17"/>
    <mergeCell ref="B19:G19"/>
    <mergeCell ref="B24:G24"/>
    <mergeCell ref="B26:G26"/>
    <mergeCell ref="A3:A4"/>
    <mergeCell ref="B3:B4"/>
    <mergeCell ref="C3:C4"/>
    <mergeCell ref="D3:D4"/>
    <mergeCell ref="E3:E4"/>
    <mergeCell ref="F3:F4"/>
    <mergeCell ref="G3:G4"/>
    <mergeCell ref="H3:H4"/>
  </mergeCells>
  <conditionalFormatting sqref="B7">
    <cfRule type="duplicateValues" dxfId="0" priority="9"/>
  </conditionalFormatting>
  <conditionalFormatting sqref="B8">
    <cfRule type="duplicateValues" dxfId="0" priority="7"/>
  </conditionalFormatting>
  <conditionalFormatting sqref="B9">
    <cfRule type="duplicateValues" dxfId="0" priority="4"/>
  </conditionalFormatting>
  <conditionalFormatting sqref="B10">
    <cfRule type="duplicateValues" dxfId="0" priority="13"/>
  </conditionalFormatting>
  <conditionalFormatting sqref="B11">
    <cfRule type="duplicateValues" dxfId="0" priority="5"/>
  </conditionalFormatting>
  <conditionalFormatting sqref="B13">
    <cfRule type="duplicateValues" dxfId="0" priority="8"/>
  </conditionalFormatting>
  <conditionalFormatting sqref="B14">
    <cfRule type="duplicateValues" dxfId="0" priority="2"/>
  </conditionalFormatting>
  <conditionalFormatting sqref="B15">
    <cfRule type="duplicateValues" dxfId="0" priority="14"/>
  </conditionalFormatting>
  <conditionalFormatting sqref="B16">
    <cfRule type="duplicateValues" dxfId="0" priority="1"/>
  </conditionalFormatting>
  <conditionalFormatting sqref="B18">
    <cfRule type="duplicateValues" dxfId="0" priority="11"/>
  </conditionalFormatting>
  <conditionalFormatting sqref="B20">
    <cfRule type="duplicateValues" dxfId="0" priority="6"/>
  </conditionalFormatting>
  <conditionalFormatting sqref="B21">
    <cfRule type="duplicateValues" dxfId="0" priority="10"/>
  </conditionalFormatting>
  <conditionalFormatting sqref="B23">
    <cfRule type="duplicateValues" dxfId="0" priority="3"/>
  </conditionalFormatting>
  <conditionalFormatting sqref="B25">
    <cfRule type="duplicateValues" dxfId="0" priority="12"/>
  </conditionalFormatting>
  <conditionalFormatting sqref="B17 B24 B19">
    <cfRule type="duplicateValues" dxfId="0" priority="15"/>
  </conditionalFormatting>
  <dataValidations count="1">
    <dataValidation type="list" allowBlank="1" showInputMessage="1" showErrorMessage="1" sqref="D7 D8 D9 D10 D12 D13 D14 D15 D16 D18 D20 D23 D25 D27">
      <formula1>"新建,改建,扩建"</formula1>
    </dataValidation>
  </dataValidations>
  <printOptions horizontalCentered="1"/>
  <pageMargins left="0.751388888888889" right="0.751388888888889" top="0.432638888888889" bottom="0.472222222222222" header="0" footer="0"/>
  <pageSetup paperSize="9" scale="5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2024年度项目计划清单（项目库）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风云</dc:creator>
  <cp:lastModifiedBy>Administrator</cp:lastModifiedBy>
  <cp:revision>1</cp:revision>
  <dcterms:created xsi:type="dcterms:W3CDTF">2016-09-03T11:25:00Z</dcterms:created>
  <cp:lastPrinted>2022-09-07T08:25:00Z</cp:lastPrinted>
  <dcterms:modified xsi:type="dcterms:W3CDTF">2024-07-09T02:54:06Z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ubyTemplateID">
    <vt:lpwstr>14</vt:lpwstr>
  </property>
  <property fmtid="{D5CDD505-2E9C-101B-9397-08002B2CF9AE}" pid="4" name="ICV">
    <vt:lpwstr>2019D10C9FC64B6CB041410FE16DBA42</vt:lpwstr>
  </property>
</Properties>
</file>